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Omo-at-zav\Desktop\Стажировки\Платная стажировка с 01.08.2024\"/>
    </mc:Choice>
  </mc:AlternateContent>
  <xr:revisionPtr revIDLastSave="0" documentId="13_ncr:1_{596E1DB3-62AC-4480-8171-753827FC6A63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+_Информация об уровне плат (3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rfkmrekzwbz">'[1]Ут план'!#REF!</definedName>
    <definedName name="А1" localSheetId="0">#REF!</definedName>
    <definedName name="А1">#REF!</definedName>
    <definedName name="времнорма">'[2]доп ЗП'!#REF!</definedName>
    <definedName name="всего">#REF!</definedName>
    <definedName name="всего.плат.">#REF!</definedName>
    <definedName name="доля">#REF!</definedName>
    <definedName name="допзп">#REF!</definedName>
    <definedName name="_xlnm.Print_Titles" localSheetId="0">'+_Информация об уровне плат (3)'!$6:$7</definedName>
    <definedName name="зан">#REF!</definedName>
    <definedName name="зар">'[3]Ут план'!#REF!</definedName>
    <definedName name="зарпл">'[4]Ут план'!#REF!</definedName>
    <definedName name="ЗПмед.">#REF!</definedName>
    <definedName name="комм">'[4]Ут план'!#REF!</definedName>
    <definedName name="медик">'[4]Ут план'!#REF!</definedName>
    <definedName name="Мин.ЗП">#REF!</definedName>
    <definedName name="Навг">#REF!</definedName>
    <definedName name="накл">#REF!</definedName>
    <definedName name="Напр">#REF!</definedName>
    <definedName name="Ндек">#REF!</definedName>
    <definedName name="Ниюл">#REF!</definedName>
    <definedName name="Ниюн">#REF!</definedName>
    <definedName name="Нмай">#REF!</definedName>
    <definedName name="Нмар">#REF!</definedName>
    <definedName name="Нноя">#REF!</definedName>
    <definedName name="Нокт">#REF!</definedName>
    <definedName name="ночноя">#REF!</definedName>
    <definedName name="ночь">#REF!</definedName>
    <definedName name="НочьАпр">#REF!</definedName>
    <definedName name="Нсен">#REF!</definedName>
    <definedName name="Нфев">#REF!</definedName>
    <definedName name="Нянв">#REF!</definedName>
    <definedName name="пит">'[4]Ут план'!#REF!</definedName>
    <definedName name="премия">#REF!</definedName>
    <definedName name="проч">'[4]Ут план'!#REF!</definedName>
    <definedName name="соц">#REF!</definedName>
    <definedName name="Ср.ст.">#REF!</definedName>
    <definedName name="Ср.ст.ноч">#REF!</definedName>
    <definedName name="Ср.ст.пр.">'[5]Осн. окл.'!$E$14</definedName>
    <definedName name="Ср.ст.пр.ноч">'[5]Осн. окл.'!$J$14</definedName>
    <definedName name="Ср.ст.сторож">#REF!</definedName>
    <definedName name="Тар.ставка">#REF!</definedName>
    <definedName name="Фондгод">#REF!</definedName>
    <definedName name="Фондмес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F9" i="1"/>
  <c r="G9" i="1"/>
  <c r="E10" i="1"/>
  <c r="F10" i="1"/>
  <c r="G10" i="1"/>
  <c r="E11" i="1"/>
  <c r="F11" i="1"/>
  <c r="G11" i="1"/>
  <c r="E12" i="1"/>
  <c r="F12" i="1"/>
  <c r="G12" i="1"/>
  <c r="E13" i="1"/>
  <c r="F13" i="1"/>
  <c r="G13" i="1"/>
  <c r="E14" i="1"/>
  <c r="G14" i="1"/>
  <c r="E15" i="1"/>
  <c r="F15" i="1"/>
  <c r="G15" i="1"/>
  <c r="E16" i="1"/>
  <c r="G16" i="1"/>
  <c r="E17" i="1"/>
  <c r="G17" i="1"/>
  <c r="E18" i="1"/>
  <c r="F18" i="1"/>
  <c r="G18" i="1"/>
  <c r="E19" i="1"/>
  <c r="E20" i="1"/>
  <c r="E21" i="1"/>
  <c r="E22" i="1"/>
  <c r="E23" i="1"/>
  <c r="E24" i="1"/>
  <c r="E25" i="1"/>
  <c r="F25" i="1"/>
  <c r="G25" i="1"/>
  <c r="F26" i="1"/>
  <c r="E26" i="1"/>
  <c r="F27" i="1"/>
  <c r="E27" i="1"/>
  <c r="F28" i="1"/>
  <c r="E28" i="1"/>
  <c r="F29" i="1"/>
  <c r="E29" i="1"/>
  <c r="E30" i="1"/>
  <c r="F30" i="1"/>
  <c r="G30" i="1"/>
  <c r="E31" i="1"/>
  <c r="F31" i="1"/>
  <c r="G31" i="1"/>
  <c r="E32" i="1"/>
  <c r="F32" i="1"/>
  <c r="G32" i="1"/>
  <c r="E33" i="1"/>
  <c r="F33" i="1"/>
  <c r="G33" i="1"/>
  <c r="E34" i="1"/>
  <c r="F34" i="1"/>
  <c r="G34" i="1"/>
  <c r="E35" i="1"/>
  <c r="F35" i="1"/>
  <c r="G35" i="1"/>
  <c r="E36" i="1"/>
  <c r="E37" i="1"/>
  <c r="E38" i="1"/>
  <c r="E39" i="1"/>
  <c r="E40" i="1"/>
  <c r="E42" i="1"/>
  <c r="E43" i="1"/>
  <c r="E44" i="1"/>
  <c r="E45" i="1"/>
  <c r="E46" i="1"/>
  <c r="E47" i="1"/>
  <c r="E48" i="1"/>
  <c r="E49" i="1"/>
  <c r="E50" i="1"/>
  <c r="E51" i="1"/>
  <c r="E52" i="1"/>
  <c r="E54" i="1"/>
  <c r="E55" i="1"/>
  <c r="E56" i="1"/>
  <c r="E57" i="1"/>
  <c r="E58" i="1"/>
  <c r="B58" i="1"/>
  <c r="B57" i="1"/>
  <c r="B56" i="1"/>
  <c r="B55" i="1"/>
  <c r="B54" i="1"/>
  <c r="B52" i="1"/>
  <c r="B51" i="1"/>
  <c r="B50" i="1"/>
  <c r="B49" i="1"/>
  <c r="B48" i="1"/>
  <c r="B47" i="1"/>
  <c r="B46" i="1"/>
  <c r="B45" i="1"/>
  <c r="B44" i="1"/>
  <c r="B43" i="1"/>
  <c r="B42" i="1"/>
  <c r="B40" i="1"/>
  <c r="B39" i="1"/>
  <c r="B38" i="1"/>
  <c r="B37" i="1"/>
  <c r="B36" i="1"/>
  <c r="B34" i="1"/>
  <c r="B32" i="1"/>
  <c r="B31" i="1"/>
  <c r="B29" i="1"/>
  <c r="B28" i="1"/>
  <c r="B27" i="1"/>
  <c r="B26" i="1"/>
  <c r="B23" i="1"/>
  <c r="B22" i="1"/>
  <c r="B21" i="1"/>
  <c r="B20" i="1"/>
  <c r="B19" i="1"/>
  <c r="B17" i="1"/>
  <c r="B16" i="1"/>
  <c r="B15" i="1"/>
  <c r="B14" i="1"/>
  <c r="B13" i="1"/>
  <c r="B12" i="1"/>
  <c r="B11" i="1"/>
  <c r="B10" i="1"/>
  <c r="B9" i="1"/>
  <c r="G58" i="1" l="1"/>
  <c r="G57" i="1"/>
  <c r="G55" i="1"/>
  <c r="G54" i="1"/>
  <c r="G51" i="1"/>
  <c r="G50" i="1"/>
  <c r="G49" i="1"/>
  <c r="G48" i="1"/>
  <c r="G47" i="1"/>
  <c r="G46" i="1"/>
  <c r="G45" i="1"/>
  <c r="G44" i="1"/>
  <c r="G43" i="1"/>
  <c r="G42" i="1"/>
  <c r="G40" i="1"/>
  <c r="G39" i="1"/>
  <c r="G38" i="1"/>
  <c r="G37" i="1"/>
  <c r="G36" i="1"/>
  <c r="G24" i="1"/>
  <c r="G23" i="1"/>
  <c r="G22" i="1"/>
  <c r="G21" i="1"/>
  <c r="G20" i="1"/>
  <c r="G19" i="1"/>
  <c r="F17" i="1"/>
  <c r="F16" i="1"/>
  <c r="F14" i="1"/>
  <c r="G56" i="1"/>
  <c r="G52" i="1"/>
  <c r="F58" i="1"/>
  <c r="F57" i="1"/>
  <c r="F56" i="1"/>
  <c r="F55" i="1"/>
  <c r="F54" i="1"/>
  <c r="F52" i="1"/>
  <c r="F51" i="1"/>
  <c r="F50" i="1"/>
  <c r="F49" i="1"/>
  <c r="F48" i="1"/>
  <c r="F47" i="1"/>
  <c r="F46" i="1"/>
  <c r="F45" i="1"/>
  <c r="F44" i="1"/>
  <c r="F43" i="1"/>
  <c r="F42" i="1"/>
  <c r="F40" i="1"/>
  <c r="F39" i="1"/>
  <c r="F38" i="1"/>
  <c r="F37" i="1"/>
  <c r="F36" i="1"/>
  <c r="G29" i="1"/>
  <c r="G28" i="1"/>
  <c r="G27" i="1"/>
  <c r="G26" i="1"/>
  <c r="F24" i="1"/>
  <c r="F23" i="1"/>
  <c r="F22" i="1"/>
  <c r="F21" i="1"/>
  <c r="F20" i="1"/>
  <c r="F19" i="1"/>
</calcChain>
</file>

<file path=xl/sharedStrings.xml><?xml version="1.0" encoding="utf-8"?>
<sst xmlns="http://schemas.openxmlformats.org/spreadsheetml/2006/main" count="38" uniqueCount="37">
  <si>
    <t>№ п/п</t>
  </si>
  <si>
    <t>Наименование программ</t>
  </si>
  <si>
    <t>Количество обучающихся</t>
  </si>
  <si>
    <t>Стоимость проведения образовательных программ, бел. руб.
(1 чел.)</t>
  </si>
  <si>
    <t>Стоимость
 из расчета на одного обучающего, 
бел. руб.
(группа 4 чел.)</t>
  </si>
  <si>
    <t>Стоимость
 из расчета на одного обучающего, 
бел. руб.
(группа 3 чел.)</t>
  </si>
  <si>
    <t>Стоимость
 из расчета на одного обучающего, 
бел. руб.
(группа 2 чел.)</t>
  </si>
  <si>
    <t>3</t>
  </si>
  <si>
    <t>4</t>
  </si>
  <si>
    <t>5</t>
  </si>
  <si>
    <t>6</t>
  </si>
  <si>
    <t>Хирургический профиль</t>
  </si>
  <si>
    <t>Терапевтический профиль</t>
  </si>
  <si>
    <t>2.2.</t>
  </si>
  <si>
    <t>2.3.</t>
  </si>
  <si>
    <t>2.4.</t>
  </si>
  <si>
    <t>2.5.</t>
  </si>
  <si>
    <t>2.6.</t>
  </si>
  <si>
    <t>Онкологический профиль</t>
  </si>
  <si>
    <t>3.3.</t>
  </si>
  <si>
    <t>Оториноларингологический профиль</t>
  </si>
  <si>
    <t>Офтальмологический профиль</t>
  </si>
  <si>
    <t>Профиль анестезиологии и реаниматологии</t>
  </si>
  <si>
    <t>Диагностический профиль</t>
  </si>
  <si>
    <t>Для специалистов со средним специальным медицинским образованием</t>
  </si>
  <si>
    <t>8.4.</t>
  </si>
  <si>
    <t>Экономист</t>
  </si>
  <si>
    <t>Е.И. Антоник</t>
  </si>
  <si>
    <t>Заместитель главного врча</t>
  </si>
  <si>
    <t>С.В. Анацко</t>
  </si>
  <si>
    <t>Врач-методист
(заведующий поликлиникой)</t>
  </si>
  <si>
    <t>Н.М. Крутенко</t>
  </si>
  <si>
    <t xml:space="preserve">УТВЕРЖДЕНО
Приказ главного врача
</t>
  </si>
  <si>
    <t xml:space="preserve">УТВЕРЖДЕНО                 приказ главного врача </t>
  </si>
  <si>
    <t>Ревматологические заболевания в общей врачетной практике</t>
  </si>
  <si>
    <t>С.Н. Лазаревич
«___»____________ 2024</t>
  </si>
  <si>
    <t>Прейскурант цен на проведения образовательных программ руководящих работников и специалистов Прейскурант цен на проведение образовательных программ стажировок руководящих работников и специалистов (для граждан Республики Беларусь)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</si>
</sst>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.00_р_._-;\-* #,##0.00_р_._-;_-* &quot;-&quot;??_р_._-;_-@_-"/>
  </numFmts>
  <fonts count="6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sz val="15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Arial Cyr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Fill="1" applyAlignment="1">
      <alignment horizontal="center"/>
    </xf>
    <xf numFmtId="49" fontId="2" fillId="0" borderId="0" xfId="0" applyNumberFormat="1" applyFont="1" applyFill="1" applyAlignment="1">
      <alignment vertical="top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horizontal="left" wrapText="1"/>
    </xf>
    <xf numFmtId="165" fontId="0" fillId="0" borderId="0" xfId="0" applyNumberFormat="1"/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65" fontId="2" fillId="0" borderId="2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/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165" fontId="4" fillId="0" borderId="5" xfId="1" applyNumberFormat="1" applyFont="1" applyBorder="1" applyAlignment="1">
      <alignment horizontal="center" vertical="center"/>
    </xf>
    <xf numFmtId="165" fontId="4" fillId="0" borderId="6" xfId="1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left" vertical="top" wrapText="1" indent="3"/>
    </xf>
    <xf numFmtId="0" fontId="2" fillId="0" borderId="8" xfId="0" applyFont="1" applyFill="1" applyBorder="1" applyAlignment="1">
      <alignment horizontal="center" vertical="center" wrapText="1"/>
    </xf>
    <xf numFmtId="165" fontId="2" fillId="0" borderId="8" xfId="1" applyNumberFormat="1" applyFont="1" applyBorder="1" applyAlignment="1">
      <alignment horizontal="center" vertical="center"/>
    </xf>
    <xf numFmtId="165" fontId="2" fillId="0" borderId="9" xfId="1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8" xfId="0" applyFont="1" applyFill="1" applyBorder="1" applyAlignment="1">
      <alignment horizontal="center" vertical="center" wrapText="1"/>
    </xf>
    <xf numFmtId="165" fontId="4" fillId="0" borderId="8" xfId="1" applyNumberFormat="1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left" vertical="top" wrapText="1" indent="3"/>
    </xf>
    <xf numFmtId="0" fontId="2" fillId="0" borderId="11" xfId="0" applyFont="1" applyFill="1" applyBorder="1" applyAlignment="1">
      <alignment horizontal="center" vertical="center" wrapText="1"/>
    </xf>
    <xf numFmtId="165" fontId="2" fillId="0" borderId="11" xfId="1" applyNumberFormat="1" applyFont="1" applyBorder="1" applyAlignment="1">
      <alignment horizontal="center" vertical="center"/>
    </xf>
    <xf numFmtId="165" fontId="2" fillId="0" borderId="12" xfId="1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left" vertical="top" wrapText="1" indent="3"/>
    </xf>
    <xf numFmtId="0" fontId="2" fillId="0" borderId="13" xfId="0" applyFont="1" applyFill="1" applyBorder="1" applyAlignment="1">
      <alignment horizontal="center" vertical="center" wrapText="1"/>
    </xf>
    <xf numFmtId="165" fontId="2" fillId="0" borderId="13" xfId="1" applyNumberFormat="1" applyFont="1" applyBorder="1" applyAlignment="1">
      <alignment horizontal="center" vertical="center"/>
    </xf>
    <xf numFmtId="165" fontId="2" fillId="0" borderId="14" xfId="1" applyNumberFormat="1" applyFont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top" wrapText="1" indent="3"/>
    </xf>
    <xf numFmtId="0" fontId="2" fillId="0" borderId="15" xfId="0" applyFont="1" applyFill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165" fontId="2" fillId="0" borderId="16" xfId="1" applyNumberFormat="1" applyFont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0" fontId="5" fillId="0" borderId="0" xfId="0" applyFont="1"/>
    <xf numFmtId="165" fontId="5" fillId="0" borderId="0" xfId="0" applyNumberFormat="1" applyFont="1"/>
    <xf numFmtId="0" fontId="2" fillId="0" borderId="0" xfId="0" applyFont="1" applyFill="1" applyAlignment="1">
      <alignment horizontal="left" vertical="center" wrapText="1"/>
    </xf>
    <xf numFmtId="165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vertical="center"/>
    </xf>
    <xf numFmtId="49" fontId="3" fillId="0" borderId="0" xfId="0" applyNumberFormat="1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right" wrapText="1"/>
    </xf>
    <xf numFmtId="0" fontId="3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&#1080;&#1085;&#1092;&#1086;&#1088;&#1084;&#1072;&#1094;&#1080;&#1103;%20&#1076;&#1083;&#1103;%20&#1074;&#1089;&#1077;&#1093;\&#1044;&#1086;&#1082;&#1091;&#1084;&#1077;&#1085;&#1090;&#1099;\&#1050;&#1083;&#1080;&#1085;&#1080;&#1082;&#1072;\&#1055;&#1083;&#1072;&#1090;&#1085;&#1099;&#1077;%20&#1091;&#1089;&#1083;&#1091;&#1075;&#1080;\&#1050;&#1072;&#1083;&#1100;&#1082;&#1091;&#1083;&#1103;&#1094;&#1080;&#1080;%202009%20&#1075;&#1086;&#1076;\&#1080;&#1085;&#1086;&#1089;&#1090;&#1088;&#1072;&#1085;&#1094;&#1099;\&#1052;&#1086;&#1080;%20&#1076;&#1086;&#1082;&#1091;&#1084;&#1077;&#1085;&#1090;&#1099;\&#1050;&#1083;&#1080;&#1085;&#1080;&#1082;&#1072;\&#1050;&#1086;&#1088;&#1088;&#1077;&#1082;&#1090;&#1080;&#1088;&#1086;&#1074;&#1082;&#1072;\&#1054;&#1078;&#1080;&#1076;.%20&#1080;&#1089;&#1087;.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54;&#1048;%20&#1044;&#1054;&#1050;&#1059;&#1052;&#1045;&#1053;&#1058;&#1067;\&#1050;&#1051;&#1048;&#1053;&#1048;&#1063;&#1045;&#1057;&#1050;&#1048;&#1045;%20&#1048;&#1057;&#1055;&#1067;&#1058;&#1040;&#1053;&#1048;&#1071;\&#1052;&#1077;&#1076;&#1080;&#1094;&#1080;&#1085;&#1089;&#1082;&#1080;&#1077;%20&#1080;&#1089;&#1087;&#1099;&#1090;&#1072;&#1085;&#1080;&#1103;%202018\&#1050;&#1091;&#1083;&#1077;&#1096;%20&#1057;.&#1044;\OS-3004\&#1055;&#1086;&#1076;&#1075;&#1086;&#1090;&#1086;&#1074;&#1082;&#1072;%20&#1076;&#1086;&#1075;&#1086;&#1074;&#1086;&#1088;&#1072;%20RPC01-201\&#1059;&#1047;%20&#1043;&#1054;&#1050;&#104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&#1080;&#1085;&#1092;&#1086;&#1088;&#1084;&#1072;&#1094;&#1080;&#1103;%20&#1076;&#1083;&#1103;%20&#1074;&#1089;&#1077;&#1093;\&#1044;&#1086;&#1082;&#1091;&#1084;&#1077;&#1085;&#1090;&#1099;\&#1050;&#1051;&#1048;&#1053;&#1048;&#1050;&#1040;\&#1050;&#1051;&#1048;&#1053;&#1048;&#1063;&#1045;&#1057;&#1050;&#1048;&#1045;%20&#1048;&#1057;&#1055;&#1067;&#1058;&#1040;&#1053;&#1048;&#1071;\&#1047;&#1086;&#1073;&#1085;&#1080;&#1085;&#1072;%20&#1050;&#1051;&#1069;&#1056;\&#1052;&#1086;&#1080;%20&#1076;&#1086;&#1082;&#1091;&#1084;&#1077;&#1085;&#1090;&#1099;\&#1050;&#1083;&#1080;&#1085;&#1080;&#1082;&#1072;\&#1050;&#1086;&#1088;&#1088;&#1077;&#1082;&#1090;&#1080;&#1088;&#1086;&#1074;&#1082;&#1072;\&#1054;&#1078;&#1080;&#1076;.%20&#1080;&#1089;&#1087;.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&#1080;&#1085;&#1092;&#1086;&#1088;&#1084;&#1072;&#1094;&#1080;&#1103;%20&#1076;&#1083;&#1103;%20&#1074;&#1089;&#1077;&#1093;\&#1052;&#1086;&#1080;%20&#1076;&#1086;&#1082;&#1091;&#1084;&#1077;&#1085;&#1090;&#1099;\&#1050;&#1083;&#1080;&#1085;&#1080;&#1082;&#1072;\&#1050;&#1086;&#1088;&#1088;&#1077;&#1082;&#1090;&#1080;&#1088;&#1086;&#1074;&#1082;&#1072;\&#1054;&#1078;&#1080;&#1076;.%20&#1080;&#1089;&#1087;.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&#1080;&#1085;&#1092;&#1086;&#1088;&#1084;&#1072;&#1094;&#1080;&#1103;%20&#1076;&#1083;&#1103;%20&#1074;&#1089;&#1077;&#1093;\&#1052;&#1086;&#1080;%20&#1076;&#1086;&#1082;&#1091;&#1084;&#1077;&#1085;&#1090;&#1099;\&#1050;&#1083;&#1080;&#1085;&#1080;&#1082;&#1072;\&#1050;&#1086;&#1088;&#1088;&#1077;&#1082;&#1090;&#1080;&#1088;&#1086;&#1074;&#1082;&#1072;\&#1044;%20&#1057;%20&#1055;%20&#1050;\&#1057;&#1084;&#1077;&#1090;&#1072;%20(&#1089;&#1087;)\&#1060;%20&#1054;%20&#1058;%20(&#1089;&#1087;)\&#1047;&#1055;%20&#1103;&#1085;&#1074;.(&#1089;&#1087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!_disc_g\&#1052;&#1054;&#1048;%20&#1044;&#1054;&#1050;&#1059;&#1052;&#1045;&#1053;&#1058;&#1067;\&#1058;&#1040;&#1056;&#1048;&#1060;&#1067;\2024\&#1057;&#1090;&#1072;&#1078;&#1080;&#1088;&#1086;&#1074;&#1082;&#1072;\+++++2024-09-09%20&#1057;&#1090;&#1072;&#1078;&#1080;&#1088;&#1086;&#1074;&#1082;&#1072;%20(&#1088;&#1072;&#1089;&#1095;&#1077;&#1090;%20&#1087;&#1088;&#1080;&#1073;&#1099;&#1083;&#108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Ут план"/>
      <sheetName val="Ожид исп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п ЗП"/>
      <sheetName val="1 мин"/>
      <sheetName val="зарплата"/>
      <sheetName val="Кальк"/>
      <sheetName val="нормы "/>
      <sheetName val="нормы лек"/>
      <sheetName val="уровень"/>
      <sheetName val="протоко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Ут план"/>
      <sheetName val="Ожид исп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Ут план"/>
      <sheetName val="Ожид исп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. окл."/>
      <sheetName val="Надб."/>
      <sheetName val="Зам. отп."/>
      <sheetName val="Переч. отп."/>
      <sheetName val="Праз"/>
      <sheetName val="Переч. праз"/>
      <sheetName val="Ночн мес"/>
      <sheetName val="Переч. ноч"/>
      <sheetName val="Небл."/>
      <sheetName val="ФОТмес"/>
      <sheetName val="ФОТ"/>
      <sheetName val="Переч. отп. мес"/>
      <sheetName val="Зам. отп. март"/>
      <sheetName val="Зам. отп. апр"/>
      <sheetName val="Зам. отп.май"/>
      <sheetName val="Зам. отп.июн"/>
      <sheetName val="Зам. отп.июл"/>
      <sheetName val="Зам. отп.авг"/>
      <sheetName val="Зам. отп.окт"/>
      <sheetName val="Зам. отп.ноя"/>
      <sheetName val="Праз янв"/>
      <sheetName val="Праз март"/>
      <sheetName val="Праз май"/>
      <sheetName val="Праз июл"/>
      <sheetName val="Праз ноя"/>
      <sheetName val="Праз дек"/>
      <sheetName val="Ночн(ср)"/>
      <sheetName val="Ночн мес (2)"/>
      <sheetName val="ФОТмес (2)"/>
      <sheetName val="Ночн"/>
      <sheetName val="ФОТсент"/>
      <sheetName val="Кричев"/>
      <sheetName val="ФОТ (2)"/>
    </sheetNames>
    <sheetDataSet>
      <sheetData sheetId="0">
        <row r="14">
          <cell r="E14">
            <v>71.878</v>
          </cell>
          <cell r="J14">
            <v>51.3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+_Информация об уровне плат (3)"/>
      <sheetName val="Калькуляция"/>
      <sheetName val="Зарплата за минуту "/>
      <sheetName val="Дополнительная зп (2)"/>
      <sheetName val="Взносы"/>
      <sheetName val="--Накладные расчеты на 2024 (2)"/>
      <sheetName val="--Доп. зарплата (2)"/>
      <sheetName val="Лист2"/>
    </sheetNames>
    <sheetDataSet>
      <sheetData sheetId="0"/>
      <sheetData sheetId="1">
        <row r="10">
          <cell r="B10" t="str">
            <v>Современная флебология</v>
          </cell>
        </row>
        <row r="11">
          <cell r="B11" t="str">
            <v>Реконструктивная хирургия острой и хронической артериальной недостаточности конечностей</v>
          </cell>
        </row>
        <row r="12">
          <cell r="B12" t="str">
            <v xml:space="preserve">Современные подходы в лечении вентральных грыж </v>
          </cell>
        </row>
        <row r="13">
          <cell r="B13" t="str">
            <v>Лапароскопия в абдоминальной хирургии</v>
          </cell>
        </row>
        <row r="14">
          <cell r="B14" t="str">
            <v xml:space="preserve">Малоинвазивные методики дренирования жидкостных образований брюшной полости под УЗИ контролем </v>
          </cell>
        </row>
        <row r="15">
          <cell r="B15" t="str">
            <v>Хирургия хронического панкреатита</v>
          </cell>
        </row>
        <row r="16">
          <cell r="B16" t="str">
            <v>Экстренная и плановая торакальная хирургия</v>
          </cell>
        </row>
        <row r="17">
          <cell r="B17" t="str">
            <v>Частные вопросы колопроктологии</v>
          </cell>
        </row>
        <row r="18">
          <cell r="B18" t="str">
            <v>Неотложные состояния в урологии. Этиопатогенез. Диагностика. Лечение.</v>
          </cell>
        </row>
        <row r="20">
          <cell r="B20" t="str">
            <v>Дифференциальная диагностика бронхообструктивного синдрома</v>
          </cell>
        </row>
        <row r="22">
          <cell r="B22" t="str">
            <v>Суточное мониторирование уровня глюкозы и помповая инсулинотерапия</v>
          </cell>
        </row>
        <row r="23">
          <cell r="B23" t="str">
            <v>Реперфузионная терапия при ишемическом инсульте (для врачей-неврологов)</v>
          </cell>
        </row>
        <row r="24">
          <cell r="B24" t="str">
            <v>Иммуномодулирующая терапия при рассеянном склерозе (для врачей-неврологов)</v>
          </cell>
        </row>
        <row r="25">
          <cell r="B25" t="str">
            <v>Коматозные состояния: дифференциальная диагностика и лечебная тактика.</v>
          </cell>
        </row>
        <row r="28">
          <cell r="B28" t="str">
            <v>Принципы диагностики злокачественных новообразований основных локализаций для врачей-онкологов</v>
          </cell>
        </row>
        <row r="29">
          <cell r="B29" t="str">
            <v xml:space="preserve">Принципы диагностики злокачественных новообразований основных локализаций для врачей-хирургов </v>
          </cell>
        </row>
        <row r="30">
          <cell r="B30" t="str">
            <v xml:space="preserve">Современные аспекты диагностики, лечения и профилактики злокачественных новообразований органов малого таза и наружных половых органов у женского населения (для врачей-акушеров-гинекологов) </v>
          </cell>
        </row>
        <row r="31">
          <cell r="B31" t="str">
            <v>Обще принципы диагностики опухолей головы и шеи (для врачей общей практики)</v>
          </cell>
        </row>
        <row r="33">
          <cell r="B33" t="str">
            <v xml:space="preserve">Диагностика опухолей ЛОР-органов </v>
          </cell>
        </row>
        <row r="34">
          <cell r="B34" t="str">
            <v>Современные методы исследования слуха у детей и взрослых</v>
          </cell>
        </row>
        <row r="36">
          <cell r="B36" t="str">
            <v>Патологии слёзных путей у взрослых и детей</v>
          </cell>
        </row>
        <row r="38">
          <cell r="B38" t="str">
            <v>Методы экстракорпорального очищения крови в интенсивной терапии</v>
          </cell>
        </row>
        <row r="39">
          <cell r="B39" t="str">
            <v>Клинические аспекты нарушений гемостаза в интенсивной терапии</v>
          </cell>
        </row>
        <row r="40">
          <cell r="B40" t="str">
            <v>УЗИ в анестезиологии и интенсивной терапии</v>
          </cell>
        </row>
        <row r="41">
          <cell r="B41" t="str">
            <v>Регионарные блокады в анестезиологии</v>
          </cell>
        </row>
        <row r="42">
          <cell r="B42" t="str">
            <v>Освоение техники сложной интубации и интубации при помощи видеоэндоскопической техники</v>
          </cell>
        </row>
        <row r="44">
          <cell r="B44" t="str">
            <v>МРТ острого нарушения мозгового кровообращения и онкологических заболеваний</v>
          </cell>
        </row>
        <row r="45">
          <cell r="B45" t="str">
            <v>МРТ диагностика онкологических заболеваний органов малого таза</v>
          </cell>
        </row>
        <row r="46">
          <cell r="B46" t="str">
            <v>МРТ диагностика костно-суставной системы (для врачей лучевой диагностики)</v>
          </cell>
        </row>
        <row r="47">
          <cell r="B47" t="str">
            <v>Принципы КТ диагностики онкологических заболеваний</v>
          </cell>
        </row>
        <row r="48">
          <cell r="B48" t="str">
            <v>Ранняя рентгенологическая диагностика онкологических заболеваний</v>
          </cell>
        </row>
        <row r="49">
          <cell r="B49" t="str">
            <v xml:space="preserve">Маммография </v>
          </cell>
        </row>
        <row r="50">
          <cell r="B50" t="str">
            <v>Методы функциональной диагностики заболеваний сердечно-сосудистой системы для врачей общей практики, врачей-терапевтов и врачей-кардиологов</v>
          </cell>
        </row>
        <row r="51">
          <cell r="B51" t="str">
            <v>Методы функциональной диагностики заболеваний сердечно-сосудистой системы для врачей функциональной диагностики</v>
          </cell>
        </row>
        <row r="52">
          <cell r="B52" t="str">
            <v>Ультразвуковая диагностика заболеваний брахиоцефальных артерий</v>
          </cell>
        </row>
        <row r="53">
          <cell r="B53" t="str">
            <v>Ультразвуковая диагностика заболеваний вен нижних конечностей</v>
          </cell>
        </row>
        <row r="54">
          <cell r="B54" t="str">
            <v>Ультразвуковая диагностика заболеваний молочной железы</v>
          </cell>
        </row>
        <row r="56">
          <cell r="B56" t="str">
            <v>Актуальные вопросы инфекционного контроля в стационаре</v>
          </cell>
        </row>
        <row r="57">
          <cell r="B57" t="str">
            <v>Актуальные вопросы в практической деятельности медицинской сестры-анестезиста (медицинского брата-анестезиста) отделения анестезиологии и реанимации</v>
          </cell>
        </row>
        <row r="58">
          <cell r="B58" t="str">
            <v>Актуальные вопросы в практической деятельности медицинской сестры (медицинского брата) централизованного стерилизационного отделения</v>
          </cell>
        </row>
        <row r="59">
          <cell r="B59" t="str">
            <v>Актуальные вопросы в практической деятельности медицинской сестры (медицинского брата) отделения гемодиализа с экстракорпоральными методами детоксикации</v>
          </cell>
        </row>
        <row r="60">
          <cell r="B60" t="str">
            <v>Актуальные вопросы в практической деятельности медицинской сестры (медицинского брата) операционного хирургического блока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2"/>
  <sheetViews>
    <sheetView tabSelected="1" zoomScaleNormal="100" workbookViewId="0">
      <selection activeCell="A6" sqref="A6"/>
    </sheetView>
  </sheetViews>
  <sheetFormatPr defaultRowHeight="12.75" x14ac:dyDescent="0.2"/>
  <cols>
    <col min="1" max="1" width="6.42578125" style="1" customWidth="1"/>
    <col min="2" max="2" width="49.42578125" customWidth="1"/>
    <col min="3" max="3" width="17.5703125" hidden="1" customWidth="1"/>
    <col min="4" max="4" width="19" style="6" customWidth="1"/>
    <col min="5" max="5" width="15.7109375" customWidth="1"/>
    <col min="6" max="6" width="16" customWidth="1"/>
    <col min="7" max="7" width="15.85546875" customWidth="1"/>
    <col min="8" max="8" width="15.7109375" customWidth="1"/>
    <col min="9" max="9" width="14.5703125" bestFit="1" customWidth="1"/>
  </cols>
  <sheetData>
    <row r="1" spans="1:9" ht="38.25" customHeight="1" x14ac:dyDescent="0.2">
      <c r="C1" s="2" t="s">
        <v>32</v>
      </c>
      <c r="D1" s="2"/>
      <c r="E1" s="2"/>
      <c r="F1" s="61" t="s">
        <v>33</v>
      </c>
      <c r="G1" s="61"/>
      <c r="H1" s="2"/>
    </row>
    <row r="2" spans="1:9" ht="35.25" customHeight="1" x14ac:dyDescent="0.3">
      <c r="C2" s="3"/>
      <c r="E2" s="4"/>
      <c r="F2" s="63" t="s">
        <v>35</v>
      </c>
      <c r="G2" s="63"/>
      <c r="H2" s="4"/>
    </row>
    <row r="3" spans="1:9" ht="24" customHeight="1" x14ac:dyDescent="0.3">
      <c r="D3" s="63"/>
      <c r="E3" s="63"/>
      <c r="F3" s="5"/>
      <c r="G3" s="5"/>
    </row>
    <row r="4" spans="1:9" ht="25.5" customHeight="1" x14ac:dyDescent="0.2"/>
    <row r="5" spans="1:9" s="7" customFormat="1" ht="99.75" customHeight="1" x14ac:dyDescent="0.2">
      <c r="A5" s="64" t="s">
        <v>36</v>
      </c>
      <c r="B5" s="64"/>
      <c r="C5" s="64"/>
      <c r="D5" s="64"/>
      <c r="E5" s="64"/>
      <c r="F5" s="64"/>
      <c r="G5" s="64"/>
    </row>
    <row r="6" spans="1:9" s="12" customFormat="1" ht="122.25" customHeight="1" x14ac:dyDescent="0.25">
      <c r="A6" s="8" t="s">
        <v>0</v>
      </c>
      <c r="B6" s="9" t="s">
        <v>1</v>
      </c>
      <c r="C6" s="9" t="s">
        <v>2</v>
      </c>
      <c r="D6" s="10" t="s">
        <v>3</v>
      </c>
      <c r="E6" s="9" t="s">
        <v>4</v>
      </c>
      <c r="F6" s="9" t="s">
        <v>5</v>
      </c>
      <c r="G6" s="11" t="s">
        <v>6</v>
      </c>
    </row>
    <row r="7" spans="1:9" s="17" customFormat="1" ht="23.25" customHeight="1" x14ac:dyDescent="0.2">
      <c r="A7" s="13">
        <v>1</v>
      </c>
      <c r="B7" s="14">
        <v>2</v>
      </c>
      <c r="C7" s="14" t="s">
        <v>7</v>
      </c>
      <c r="D7" s="15" t="s">
        <v>7</v>
      </c>
      <c r="E7" s="14" t="s">
        <v>8</v>
      </c>
      <c r="F7" s="14" t="s">
        <v>9</v>
      </c>
      <c r="G7" s="16" t="s">
        <v>10</v>
      </c>
    </row>
    <row r="8" spans="1:9" s="24" customFormat="1" ht="26.25" customHeight="1" x14ac:dyDescent="0.25">
      <c r="A8" s="18">
        <v>1</v>
      </c>
      <c r="B8" s="19" t="s">
        <v>11</v>
      </c>
      <c r="C8" s="20">
        <v>4</v>
      </c>
      <c r="D8" s="21"/>
      <c r="E8" s="21"/>
      <c r="F8" s="21"/>
      <c r="G8" s="22"/>
      <c r="H8" s="23"/>
    </row>
    <row r="9" spans="1:9" s="32" customFormat="1" ht="24.75" customHeight="1" x14ac:dyDescent="0.25">
      <c r="A9" s="25">
        <v>1.1000000000000001</v>
      </c>
      <c r="B9" s="26" t="str">
        <f>[6]Калькуляция!B10</f>
        <v>Современная флебология</v>
      </c>
      <c r="C9" s="27">
        <v>4</v>
      </c>
      <c r="D9" s="28">
        <v>1626</v>
      </c>
      <c r="E9" s="28">
        <f>D9/4</f>
        <v>406.5</v>
      </c>
      <c r="F9" s="28">
        <f>D9/3</f>
        <v>542</v>
      </c>
      <c r="G9" s="29">
        <f>D9/2</f>
        <v>813</v>
      </c>
      <c r="H9" s="30"/>
      <c r="I9" s="31"/>
    </row>
    <row r="10" spans="1:9" s="32" customFormat="1" ht="49.5" x14ac:dyDescent="0.25">
      <c r="A10" s="25">
        <v>1.2</v>
      </c>
      <c r="B10" s="26" t="str">
        <f>[6]Калькуляция!B11</f>
        <v>Реконструктивная хирургия острой и хронической артериальной недостаточности конечностей</v>
      </c>
      <c r="C10" s="27">
        <v>4</v>
      </c>
      <c r="D10" s="28">
        <v>1626</v>
      </c>
      <c r="E10" s="28">
        <f t="shared" ref="E10:E58" si="0">D10/4</f>
        <v>406.5</v>
      </c>
      <c r="F10" s="28">
        <f t="shared" ref="F10:F58" si="1">D10/3</f>
        <v>542</v>
      </c>
      <c r="G10" s="29">
        <f t="shared" ref="G10:G58" si="2">D10/2</f>
        <v>813</v>
      </c>
      <c r="H10" s="30"/>
    </row>
    <row r="11" spans="1:9" s="32" customFormat="1" ht="33" x14ac:dyDescent="0.25">
      <c r="A11" s="25">
        <v>1.3</v>
      </c>
      <c r="B11" s="26" t="str">
        <f>[6]Калькуляция!B12</f>
        <v xml:space="preserve">Современные подходы в лечении вентральных грыж </v>
      </c>
      <c r="C11" s="27">
        <v>4</v>
      </c>
      <c r="D11" s="28">
        <v>1626</v>
      </c>
      <c r="E11" s="28">
        <f t="shared" si="0"/>
        <v>406.5</v>
      </c>
      <c r="F11" s="28">
        <f t="shared" si="1"/>
        <v>542</v>
      </c>
      <c r="G11" s="29">
        <f t="shared" si="2"/>
        <v>813</v>
      </c>
      <c r="H11" s="30"/>
    </row>
    <row r="12" spans="1:9" s="32" customFormat="1" ht="21.75" customHeight="1" x14ac:dyDescent="0.25">
      <c r="A12" s="25">
        <v>1.4</v>
      </c>
      <c r="B12" s="26" t="str">
        <f>[6]Калькуляция!B13</f>
        <v>Лапароскопия в абдоминальной хирургии</v>
      </c>
      <c r="C12" s="27">
        <v>4</v>
      </c>
      <c r="D12" s="28">
        <v>1626</v>
      </c>
      <c r="E12" s="28">
        <f t="shared" si="0"/>
        <v>406.5</v>
      </c>
      <c r="F12" s="28">
        <f t="shared" si="1"/>
        <v>542</v>
      </c>
      <c r="G12" s="29">
        <f t="shared" si="2"/>
        <v>813</v>
      </c>
      <c r="H12" s="30"/>
    </row>
    <row r="13" spans="1:9" s="32" customFormat="1" ht="49.5" x14ac:dyDescent="0.25">
      <c r="A13" s="25">
        <v>1.5</v>
      </c>
      <c r="B13" s="26" t="str">
        <f>[6]Калькуляция!B14</f>
        <v xml:space="preserve">Малоинвазивные методики дренирования жидкостных образований брюшной полости под УЗИ контролем </v>
      </c>
      <c r="C13" s="27">
        <v>4</v>
      </c>
      <c r="D13" s="28">
        <v>1626</v>
      </c>
      <c r="E13" s="28">
        <f t="shared" si="0"/>
        <v>406.5</v>
      </c>
      <c r="F13" s="28">
        <f t="shared" si="1"/>
        <v>542</v>
      </c>
      <c r="G13" s="29">
        <f t="shared" si="2"/>
        <v>813</v>
      </c>
      <c r="H13" s="30"/>
    </row>
    <row r="14" spans="1:9" s="32" customFormat="1" ht="23.25" customHeight="1" x14ac:dyDescent="0.25">
      <c r="A14" s="25">
        <v>1.6</v>
      </c>
      <c r="B14" s="26" t="str">
        <f>[6]Калькуляция!B15</f>
        <v>Хирургия хронического панкреатита</v>
      </c>
      <c r="C14" s="27">
        <v>4</v>
      </c>
      <c r="D14" s="28">
        <v>1626</v>
      </c>
      <c r="E14" s="28">
        <f t="shared" si="0"/>
        <v>406.5</v>
      </c>
      <c r="F14" s="28">
        <f t="shared" si="1"/>
        <v>542</v>
      </c>
      <c r="G14" s="29">
        <f t="shared" si="2"/>
        <v>813</v>
      </c>
      <c r="H14" s="30"/>
    </row>
    <row r="15" spans="1:9" s="32" customFormat="1" ht="33" x14ac:dyDescent="0.25">
      <c r="A15" s="25">
        <v>1.7</v>
      </c>
      <c r="B15" s="26" t="str">
        <f>[6]Калькуляция!B16</f>
        <v>Экстренная и плановая торакальная хирургия</v>
      </c>
      <c r="C15" s="27">
        <v>4</v>
      </c>
      <c r="D15" s="28">
        <v>1626</v>
      </c>
      <c r="E15" s="28">
        <f t="shared" si="0"/>
        <v>406.5</v>
      </c>
      <c r="F15" s="28">
        <f t="shared" si="1"/>
        <v>542</v>
      </c>
      <c r="G15" s="29">
        <f t="shared" si="2"/>
        <v>813</v>
      </c>
      <c r="H15" s="30"/>
    </row>
    <row r="16" spans="1:9" s="32" customFormat="1" ht="23.25" customHeight="1" x14ac:dyDescent="0.25">
      <c r="A16" s="25">
        <v>1.8</v>
      </c>
      <c r="B16" s="26" t="str">
        <f>[6]Калькуляция!B17</f>
        <v>Частные вопросы колопроктологии</v>
      </c>
      <c r="C16" s="27">
        <v>4</v>
      </c>
      <c r="D16" s="28">
        <v>1530</v>
      </c>
      <c r="E16" s="28">
        <f t="shared" si="0"/>
        <v>382.5</v>
      </c>
      <c r="F16" s="28">
        <f t="shared" si="1"/>
        <v>510</v>
      </c>
      <c r="G16" s="29">
        <f t="shared" si="2"/>
        <v>765</v>
      </c>
      <c r="H16" s="30"/>
    </row>
    <row r="17" spans="1:8" s="32" customFormat="1" ht="41.25" customHeight="1" x14ac:dyDescent="0.25">
      <c r="A17" s="25">
        <v>1.9</v>
      </c>
      <c r="B17" s="26" t="str">
        <f>[6]Калькуляция!B18</f>
        <v>Неотложные состояния в урологии. Этиопатогенез. Диагностика. Лечение.</v>
      </c>
      <c r="C17" s="27">
        <v>4</v>
      </c>
      <c r="D17" s="28">
        <v>2997</v>
      </c>
      <c r="E17" s="28">
        <f t="shared" si="0"/>
        <v>749.25</v>
      </c>
      <c r="F17" s="28">
        <f t="shared" si="1"/>
        <v>999</v>
      </c>
      <c r="G17" s="29">
        <f t="shared" si="2"/>
        <v>1498.5</v>
      </c>
      <c r="H17" s="30"/>
    </row>
    <row r="18" spans="1:8" s="24" customFormat="1" ht="26.25" customHeight="1" x14ac:dyDescent="0.25">
      <c r="A18" s="33">
        <v>2</v>
      </c>
      <c r="B18" s="34" t="s">
        <v>12</v>
      </c>
      <c r="C18" s="35">
        <v>4</v>
      </c>
      <c r="D18" s="36"/>
      <c r="E18" s="28">
        <f t="shared" si="0"/>
        <v>0</v>
      </c>
      <c r="F18" s="28">
        <f t="shared" si="1"/>
        <v>0</v>
      </c>
      <c r="G18" s="29">
        <f t="shared" si="2"/>
        <v>0</v>
      </c>
      <c r="H18" s="23"/>
    </row>
    <row r="19" spans="1:8" s="32" customFormat="1" ht="47.25" customHeight="1" x14ac:dyDescent="0.25">
      <c r="A19" s="25">
        <v>2.1</v>
      </c>
      <c r="B19" s="26" t="str">
        <f>[6]Калькуляция!B20:B20</f>
        <v>Дифференциальная диагностика бронхообструктивного синдрома</v>
      </c>
      <c r="C19" s="27">
        <v>4</v>
      </c>
      <c r="D19" s="28">
        <v>519</v>
      </c>
      <c r="E19" s="28">
        <f t="shared" si="0"/>
        <v>129.75</v>
      </c>
      <c r="F19" s="28">
        <f t="shared" si="1"/>
        <v>173</v>
      </c>
      <c r="G19" s="29">
        <f t="shared" si="2"/>
        <v>259.5</v>
      </c>
      <c r="H19" s="30"/>
    </row>
    <row r="20" spans="1:8" s="32" customFormat="1" ht="42.75" customHeight="1" x14ac:dyDescent="0.25">
      <c r="A20" s="25" t="s">
        <v>13</v>
      </c>
      <c r="B20" s="26" t="str">
        <f>[6]Калькуляция!B22</f>
        <v>Суточное мониторирование уровня глюкозы и помповая инсулинотерапия</v>
      </c>
      <c r="C20" s="27">
        <v>4</v>
      </c>
      <c r="D20" s="28">
        <v>1419</v>
      </c>
      <c r="E20" s="28">
        <f t="shared" si="0"/>
        <v>354.75</v>
      </c>
      <c r="F20" s="28">
        <f t="shared" si="1"/>
        <v>473</v>
      </c>
      <c r="G20" s="29">
        <f t="shared" si="2"/>
        <v>709.5</v>
      </c>
      <c r="H20" s="30"/>
    </row>
    <row r="21" spans="1:8" s="32" customFormat="1" ht="57" customHeight="1" x14ac:dyDescent="0.25">
      <c r="A21" s="25" t="s">
        <v>14</v>
      </c>
      <c r="B21" s="26" t="str">
        <f>[6]Калькуляция!B23</f>
        <v>Реперфузионная терапия при ишемическом инсульте (для врачей-неврологов)</v>
      </c>
      <c r="C21" s="27">
        <v>4</v>
      </c>
      <c r="D21" s="28">
        <v>1431</v>
      </c>
      <c r="E21" s="28">
        <f t="shared" si="0"/>
        <v>357.75</v>
      </c>
      <c r="F21" s="28">
        <f t="shared" si="1"/>
        <v>477</v>
      </c>
      <c r="G21" s="29">
        <f t="shared" si="2"/>
        <v>715.5</v>
      </c>
      <c r="H21" s="30"/>
    </row>
    <row r="22" spans="1:8" s="32" customFormat="1" ht="58.5" customHeight="1" x14ac:dyDescent="0.25">
      <c r="A22" s="37" t="s">
        <v>15</v>
      </c>
      <c r="B22" s="38" t="str">
        <f>[6]Калькуляция!B24</f>
        <v>Иммуномодулирующая терапия при рассеянном склерозе (для врачей-неврологов)</v>
      </c>
      <c r="C22" s="39">
        <v>4</v>
      </c>
      <c r="D22" s="40">
        <v>1431</v>
      </c>
      <c r="E22" s="40">
        <f t="shared" si="0"/>
        <v>357.75</v>
      </c>
      <c r="F22" s="40">
        <f t="shared" si="1"/>
        <v>477</v>
      </c>
      <c r="G22" s="41">
        <f t="shared" si="2"/>
        <v>715.5</v>
      </c>
      <c r="H22" s="30"/>
    </row>
    <row r="23" spans="1:8" s="32" customFormat="1" ht="60.75" customHeight="1" x14ac:dyDescent="0.25">
      <c r="A23" s="42" t="s">
        <v>16</v>
      </c>
      <c r="B23" s="43" t="str">
        <f>[6]Калькуляция!B25</f>
        <v>Коматозные состояния: дифференциальная диагностика и лечебная тактика.</v>
      </c>
      <c r="C23" s="44">
        <v>4</v>
      </c>
      <c r="D23" s="45">
        <v>858</v>
      </c>
      <c r="E23" s="45">
        <f t="shared" si="0"/>
        <v>214.5</v>
      </c>
      <c r="F23" s="45">
        <f t="shared" si="1"/>
        <v>286</v>
      </c>
      <c r="G23" s="46">
        <f t="shared" si="2"/>
        <v>429</v>
      </c>
      <c r="H23" s="30"/>
    </row>
    <row r="24" spans="1:8" s="32" customFormat="1" ht="60.75" customHeight="1" x14ac:dyDescent="0.25">
      <c r="A24" s="25" t="s">
        <v>17</v>
      </c>
      <c r="B24" s="47" t="s">
        <v>34</v>
      </c>
      <c r="C24" s="48"/>
      <c r="D24" s="49">
        <v>1431</v>
      </c>
      <c r="E24" s="49">
        <f t="shared" si="0"/>
        <v>357.75</v>
      </c>
      <c r="F24" s="49">
        <f t="shared" si="1"/>
        <v>477</v>
      </c>
      <c r="G24" s="50">
        <f t="shared" si="2"/>
        <v>715.5</v>
      </c>
      <c r="H24" s="30"/>
    </row>
    <row r="25" spans="1:8" s="24" customFormat="1" ht="26.25" customHeight="1" x14ac:dyDescent="0.25">
      <c r="A25" s="33">
        <v>3</v>
      </c>
      <c r="B25" s="34" t="s">
        <v>18</v>
      </c>
      <c r="C25" s="35">
        <v>2</v>
      </c>
      <c r="D25" s="36"/>
      <c r="E25" s="28">
        <f t="shared" si="0"/>
        <v>0</v>
      </c>
      <c r="F25" s="28">
        <f t="shared" si="1"/>
        <v>0</v>
      </c>
      <c r="G25" s="29">
        <f t="shared" si="2"/>
        <v>0</v>
      </c>
      <c r="H25" s="23"/>
    </row>
    <row r="26" spans="1:8" s="24" customFormat="1" ht="49.5" x14ac:dyDescent="0.25">
      <c r="A26" s="25">
        <v>3.1</v>
      </c>
      <c r="B26" s="26" t="str">
        <f>[6]Калькуляция!B28</f>
        <v>Принципы диагностики злокачественных новообразований основных локализаций для врачей-онкологов</v>
      </c>
      <c r="C26" s="27">
        <v>4</v>
      </c>
      <c r="D26" s="28">
        <v>1731</v>
      </c>
      <c r="E26" s="28">
        <f t="shared" si="0"/>
        <v>432.75</v>
      </c>
      <c r="F26" s="28">
        <f t="shared" si="1"/>
        <v>577</v>
      </c>
      <c r="G26" s="29">
        <f t="shared" si="2"/>
        <v>865.5</v>
      </c>
      <c r="H26" s="23"/>
    </row>
    <row r="27" spans="1:8" s="24" customFormat="1" ht="49.5" x14ac:dyDescent="0.25">
      <c r="A27" s="25">
        <v>3.2</v>
      </c>
      <c r="B27" s="26" t="str">
        <f>[6]Калькуляция!B29</f>
        <v xml:space="preserve">Принципы диагностики злокачественных новообразований основных локализаций для врачей-хирургов </v>
      </c>
      <c r="C27" s="27">
        <v>4</v>
      </c>
      <c r="D27" s="28">
        <v>1695</v>
      </c>
      <c r="E27" s="28">
        <f t="shared" si="0"/>
        <v>423.75</v>
      </c>
      <c r="F27" s="28">
        <f t="shared" si="1"/>
        <v>565</v>
      </c>
      <c r="G27" s="29">
        <f t="shared" si="2"/>
        <v>847.5</v>
      </c>
      <c r="H27" s="23"/>
    </row>
    <row r="28" spans="1:8" s="24" customFormat="1" ht="99" x14ac:dyDescent="0.25">
      <c r="A28" s="25" t="s">
        <v>19</v>
      </c>
      <c r="B28" s="26" t="str">
        <f>[6]Калькуляция!B30</f>
        <v xml:space="preserve">Современные аспекты диагностики, лечения и профилактики злокачественных новообразований органов малого таза и наружных половых органов у женского населения (для врачей-акушеров-гинекологов) </v>
      </c>
      <c r="C28" s="27">
        <v>4</v>
      </c>
      <c r="D28" s="28">
        <v>1698</v>
      </c>
      <c r="E28" s="28">
        <f t="shared" si="0"/>
        <v>424.5</v>
      </c>
      <c r="F28" s="28">
        <f t="shared" si="1"/>
        <v>566</v>
      </c>
      <c r="G28" s="29">
        <f t="shared" si="2"/>
        <v>849</v>
      </c>
      <c r="H28" s="23"/>
    </row>
    <row r="29" spans="1:8" s="24" customFormat="1" ht="49.5" x14ac:dyDescent="0.25">
      <c r="A29" s="25">
        <v>3.4</v>
      </c>
      <c r="B29" s="26" t="str">
        <f>[6]Калькуляция!B31</f>
        <v>Обще принципы диагностики опухолей головы и шеи (для врачей общей практики)</v>
      </c>
      <c r="C29" s="27">
        <v>4</v>
      </c>
      <c r="D29" s="28">
        <v>639</v>
      </c>
      <c r="E29" s="28">
        <f t="shared" si="0"/>
        <v>159.75</v>
      </c>
      <c r="F29" s="28">
        <f t="shared" si="1"/>
        <v>213</v>
      </c>
      <c r="G29" s="29">
        <f t="shared" si="2"/>
        <v>319.5</v>
      </c>
      <c r="H29" s="23"/>
    </row>
    <row r="30" spans="1:8" s="24" customFormat="1" ht="26.25" customHeight="1" x14ac:dyDescent="0.25">
      <c r="A30" s="33">
        <v>4</v>
      </c>
      <c r="B30" s="34" t="s">
        <v>20</v>
      </c>
      <c r="C30" s="35">
        <v>4</v>
      </c>
      <c r="D30" s="36"/>
      <c r="E30" s="28">
        <f t="shared" si="0"/>
        <v>0</v>
      </c>
      <c r="F30" s="28">
        <f t="shared" si="1"/>
        <v>0</v>
      </c>
      <c r="G30" s="29">
        <f t="shared" si="2"/>
        <v>0</v>
      </c>
      <c r="H30" s="23"/>
    </row>
    <row r="31" spans="1:8" s="32" customFormat="1" ht="16.5" x14ac:dyDescent="0.25">
      <c r="A31" s="25">
        <v>4.0999999999999996</v>
      </c>
      <c r="B31" s="26" t="str">
        <f>[6]Калькуляция!B33</f>
        <v xml:space="preserve">Диагностика опухолей ЛОР-органов </v>
      </c>
      <c r="C31" s="27">
        <v>4</v>
      </c>
      <c r="D31" s="28">
        <v>987</v>
      </c>
      <c r="E31" s="28">
        <f t="shared" si="0"/>
        <v>246.75</v>
      </c>
      <c r="F31" s="28">
        <f t="shared" si="1"/>
        <v>329</v>
      </c>
      <c r="G31" s="29">
        <f t="shared" si="2"/>
        <v>493.5</v>
      </c>
      <c r="H31" s="30"/>
    </row>
    <row r="32" spans="1:8" s="32" customFormat="1" ht="33" x14ac:dyDescent="0.25">
      <c r="A32" s="25">
        <v>4.2</v>
      </c>
      <c r="B32" s="26" t="str">
        <f>[6]Калькуляция!B34</f>
        <v>Современные методы исследования слуха у детей и взрослых</v>
      </c>
      <c r="C32" s="27">
        <v>4</v>
      </c>
      <c r="D32" s="28">
        <v>987</v>
      </c>
      <c r="E32" s="28">
        <f t="shared" si="0"/>
        <v>246.75</v>
      </c>
      <c r="F32" s="28">
        <f t="shared" si="1"/>
        <v>329</v>
      </c>
      <c r="G32" s="29">
        <f t="shared" si="2"/>
        <v>493.5</v>
      </c>
      <c r="H32" s="30"/>
    </row>
    <row r="33" spans="1:8" s="24" customFormat="1" ht="26.25" customHeight="1" x14ac:dyDescent="0.25">
      <c r="A33" s="33">
        <v>5</v>
      </c>
      <c r="B33" s="34" t="s">
        <v>21</v>
      </c>
      <c r="C33" s="35">
        <v>2</v>
      </c>
      <c r="D33" s="36"/>
      <c r="E33" s="28">
        <f t="shared" si="0"/>
        <v>0</v>
      </c>
      <c r="F33" s="28">
        <f t="shared" si="1"/>
        <v>0</v>
      </c>
      <c r="G33" s="29">
        <f t="shared" si="2"/>
        <v>0</v>
      </c>
      <c r="H33" s="23"/>
    </row>
    <row r="34" spans="1:8" s="32" customFormat="1" ht="33" customHeight="1" x14ac:dyDescent="0.25">
      <c r="A34" s="25">
        <v>5.0999999999999996</v>
      </c>
      <c r="B34" s="26" t="str">
        <f>[6]Калькуляция!B36</f>
        <v>Патологии слёзных путей у взрослых и детей</v>
      </c>
      <c r="C34" s="27">
        <v>4</v>
      </c>
      <c r="D34" s="28">
        <v>1659</v>
      </c>
      <c r="E34" s="28">
        <f t="shared" si="0"/>
        <v>414.75</v>
      </c>
      <c r="F34" s="28">
        <f t="shared" si="1"/>
        <v>553</v>
      </c>
      <c r="G34" s="29">
        <f t="shared" si="2"/>
        <v>829.5</v>
      </c>
      <c r="H34" s="30"/>
    </row>
    <row r="35" spans="1:8" s="24" customFormat="1" ht="38.25" customHeight="1" x14ac:dyDescent="0.25">
      <c r="A35" s="33">
        <v>6</v>
      </c>
      <c r="B35" s="34" t="s">
        <v>22</v>
      </c>
      <c r="C35" s="35">
        <v>4</v>
      </c>
      <c r="D35" s="36"/>
      <c r="E35" s="28">
        <f t="shared" si="0"/>
        <v>0</v>
      </c>
      <c r="F35" s="28">
        <f t="shared" si="1"/>
        <v>0</v>
      </c>
      <c r="G35" s="29">
        <f t="shared" si="2"/>
        <v>0</v>
      </c>
      <c r="H35" s="23"/>
    </row>
    <row r="36" spans="1:8" s="32" customFormat="1" ht="33" x14ac:dyDescent="0.25">
      <c r="A36" s="25">
        <v>6.1</v>
      </c>
      <c r="B36" s="26" t="str">
        <f>[6]Калькуляция!B38</f>
        <v>Методы экстракорпорального очищения крови в интенсивной терапии</v>
      </c>
      <c r="C36" s="27">
        <v>4</v>
      </c>
      <c r="D36" s="28">
        <v>1779</v>
      </c>
      <c r="E36" s="28">
        <f t="shared" si="0"/>
        <v>444.75</v>
      </c>
      <c r="F36" s="28">
        <f t="shared" si="1"/>
        <v>593</v>
      </c>
      <c r="G36" s="29">
        <f t="shared" si="2"/>
        <v>889.5</v>
      </c>
      <c r="H36" s="30"/>
    </row>
    <row r="37" spans="1:8" s="32" customFormat="1" ht="33" x14ac:dyDescent="0.25">
      <c r="A37" s="25">
        <v>6.2</v>
      </c>
      <c r="B37" s="26" t="str">
        <f>[6]Калькуляция!B39</f>
        <v>Клинические аспекты нарушений гемостаза в интенсивной терапии</v>
      </c>
      <c r="C37" s="27">
        <v>4</v>
      </c>
      <c r="D37" s="28">
        <v>1959</v>
      </c>
      <c r="E37" s="28">
        <f t="shared" si="0"/>
        <v>489.75</v>
      </c>
      <c r="F37" s="28">
        <f t="shared" si="1"/>
        <v>653</v>
      </c>
      <c r="G37" s="29">
        <f t="shared" si="2"/>
        <v>979.5</v>
      </c>
      <c r="H37" s="30"/>
    </row>
    <row r="38" spans="1:8" s="32" customFormat="1" ht="33" x14ac:dyDescent="0.25">
      <c r="A38" s="25">
        <v>6.3</v>
      </c>
      <c r="B38" s="26" t="str">
        <f>[6]Калькуляция!B40</f>
        <v>УЗИ в анестезиологии и интенсивной терапии</v>
      </c>
      <c r="C38" s="27">
        <v>4</v>
      </c>
      <c r="D38" s="28">
        <v>1959</v>
      </c>
      <c r="E38" s="28">
        <f t="shared" si="0"/>
        <v>489.75</v>
      </c>
      <c r="F38" s="28">
        <f t="shared" si="1"/>
        <v>653</v>
      </c>
      <c r="G38" s="29">
        <f t="shared" si="2"/>
        <v>979.5</v>
      </c>
      <c r="H38" s="30"/>
    </row>
    <row r="39" spans="1:8" s="32" customFormat="1" ht="26.25" customHeight="1" x14ac:dyDescent="0.25">
      <c r="A39" s="25">
        <v>6.4</v>
      </c>
      <c r="B39" s="26" t="str">
        <f>[6]Калькуляция!B41</f>
        <v>Регионарные блокады в анестезиологии</v>
      </c>
      <c r="C39" s="27">
        <v>4</v>
      </c>
      <c r="D39" s="28">
        <v>1959</v>
      </c>
      <c r="E39" s="28">
        <f t="shared" si="0"/>
        <v>489.75</v>
      </c>
      <c r="F39" s="28">
        <f t="shared" si="1"/>
        <v>653</v>
      </c>
      <c r="G39" s="29">
        <f t="shared" si="2"/>
        <v>979.5</v>
      </c>
      <c r="H39" s="30"/>
    </row>
    <row r="40" spans="1:8" s="32" customFormat="1" ht="49.5" x14ac:dyDescent="0.25">
      <c r="A40" s="25">
        <v>6.5</v>
      </c>
      <c r="B40" s="26" t="str">
        <f>[6]Калькуляция!B42</f>
        <v>Освоение техники сложной интубации и интубации при помощи видеоэндоскопической техники</v>
      </c>
      <c r="C40" s="27">
        <v>4</v>
      </c>
      <c r="D40" s="28">
        <v>1959</v>
      </c>
      <c r="E40" s="28">
        <f t="shared" si="0"/>
        <v>489.75</v>
      </c>
      <c r="F40" s="28">
        <f t="shared" si="1"/>
        <v>653</v>
      </c>
      <c r="G40" s="29">
        <f t="shared" si="2"/>
        <v>979.5</v>
      </c>
      <c r="H40" s="30"/>
    </row>
    <row r="41" spans="1:8" s="24" customFormat="1" ht="26.25" customHeight="1" x14ac:dyDescent="0.25">
      <c r="A41" s="33">
        <v>7</v>
      </c>
      <c r="B41" s="34" t="s">
        <v>23</v>
      </c>
      <c r="C41" s="35">
        <v>4</v>
      </c>
      <c r="D41" s="36"/>
      <c r="E41" s="28"/>
      <c r="F41" s="28"/>
      <c r="G41" s="29"/>
      <c r="H41" s="23"/>
    </row>
    <row r="42" spans="1:8" s="32" customFormat="1" ht="49.5" x14ac:dyDescent="0.25">
      <c r="A42" s="25">
        <v>7.1</v>
      </c>
      <c r="B42" s="26" t="str">
        <f>[6]Калькуляция!B44</f>
        <v>МРТ острого нарушения мозгового кровообращения и онкологических заболеваний</v>
      </c>
      <c r="C42" s="27">
        <v>4</v>
      </c>
      <c r="D42" s="28">
        <v>1482</v>
      </c>
      <c r="E42" s="28">
        <f t="shared" si="0"/>
        <v>370.5</v>
      </c>
      <c r="F42" s="28">
        <f t="shared" si="1"/>
        <v>494</v>
      </c>
      <c r="G42" s="29">
        <f t="shared" si="2"/>
        <v>741</v>
      </c>
      <c r="H42" s="30"/>
    </row>
    <row r="43" spans="1:8" s="32" customFormat="1" ht="33" x14ac:dyDescent="0.25">
      <c r="A43" s="25">
        <v>7.2</v>
      </c>
      <c r="B43" s="26" t="str">
        <f>[6]Калькуляция!B45</f>
        <v>МРТ диагностика онкологических заболеваний органов малого таза</v>
      </c>
      <c r="C43" s="27">
        <v>4</v>
      </c>
      <c r="D43" s="28">
        <v>1482</v>
      </c>
      <c r="E43" s="28">
        <f t="shared" si="0"/>
        <v>370.5</v>
      </c>
      <c r="F43" s="28">
        <f t="shared" si="1"/>
        <v>494</v>
      </c>
      <c r="G43" s="29">
        <f t="shared" si="2"/>
        <v>741</v>
      </c>
      <c r="H43" s="30"/>
    </row>
    <row r="44" spans="1:8" s="32" customFormat="1" ht="49.5" x14ac:dyDescent="0.25">
      <c r="A44" s="25">
        <v>7.3</v>
      </c>
      <c r="B44" s="26" t="str">
        <f>[6]Калькуляция!B46</f>
        <v>МРТ диагностика костно-суставной системы (для врачей лучевой диагностики)</v>
      </c>
      <c r="C44" s="27">
        <v>4</v>
      </c>
      <c r="D44" s="28">
        <v>1482</v>
      </c>
      <c r="E44" s="28">
        <f t="shared" si="0"/>
        <v>370.5</v>
      </c>
      <c r="F44" s="28">
        <f t="shared" si="1"/>
        <v>494</v>
      </c>
      <c r="G44" s="29">
        <f t="shared" si="2"/>
        <v>741</v>
      </c>
      <c r="H44" s="30"/>
    </row>
    <row r="45" spans="1:8" s="32" customFormat="1" ht="33" x14ac:dyDescent="0.25">
      <c r="A45" s="25">
        <v>7.4</v>
      </c>
      <c r="B45" s="26" t="str">
        <f>[6]Калькуляция!B47</f>
        <v>Принципы КТ диагностики онкологических заболеваний</v>
      </c>
      <c r="C45" s="27">
        <v>4</v>
      </c>
      <c r="D45" s="28">
        <v>2046</v>
      </c>
      <c r="E45" s="28">
        <f t="shared" si="0"/>
        <v>511.5</v>
      </c>
      <c r="F45" s="28">
        <f t="shared" si="1"/>
        <v>682</v>
      </c>
      <c r="G45" s="29">
        <f t="shared" si="2"/>
        <v>1023</v>
      </c>
      <c r="H45" s="30"/>
    </row>
    <row r="46" spans="1:8" s="32" customFormat="1" ht="33" x14ac:dyDescent="0.25">
      <c r="A46" s="25">
        <v>7.5</v>
      </c>
      <c r="B46" s="26" t="str">
        <f>[6]Калькуляция!B48</f>
        <v>Ранняя рентгенологическая диагностика онкологических заболеваний</v>
      </c>
      <c r="C46" s="27">
        <v>4</v>
      </c>
      <c r="D46" s="28">
        <v>2001</v>
      </c>
      <c r="E46" s="28">
        <f t="shared" si="0"/>
        <v>500.25</v>
      </c>
      <c r="F46" s="28">
        <f t="shared" si="1"/>
        <v>667</v>
      </c>
      <c r="G46" s="29">
        <f t="shared" si="2"/>
        <v>1000.5</v>
      </c>
      <c r="H46" s="30"/>
    </row>
    <row r="47" spans="1:8" s="32" customFormat="1" ht="16.5" x14ac:dyDescent="0.25">
      <c r="A47" s="25">
        <v>7.6</v>
      </c>
      <c r="B47" s="26" t="str">
        <f>[6]Калькуляция!B49</f>
        <v xml:space="preserve">Маммография </v>
      </c>
      <c r="C47" s="27">
        <v>4</v>
      </c>
      <c r="D47" s="28">
        <v>2001</v>
      </c>
      <c r="E47" s="28">
        <f t="shared" si="0"/>
        <v>500.25</v>
      </c>
      <c r="F47" s="28">
        <f t="shared" si="1"/>
        <v>667</v>
      </c>
      <c r="G47" s="29">
        <f t="shared" si="2"/>
        <v>1000.5</v>
      </c>
      <c r="H47" s="30"/>
    </row>
    <row r="48" spans="1:8" s="32" customFormat="1" ht="66" x14ac:dyDescent="0.25">
      <c r="A48" s="25">
        <v>7.7</v>
      </c>
      <c r="B48" s="26" t="str">
        <f>[6]Калькуляция!B50</f>
        <v>Методы функциональной диагностики заболеваний сердечно-сосудистой системы для врачей общей практики, врачей-терапевтов и врачей-кардиологов</v>
      </c>
      <c r="C48" s="27">
        <v>4</v>
      </c>
      <c r="D48" s="28">
        <v>1302</v>
      </c>
      <c r="E48" s="28">
        <f t="shared" si="0"/>
        <v>325.5</v>
      </c>
      <c r="F48" s="28">
        <f t="shared" si="1"/>
        <v>434</v>
      </c>
      <c r="G48" s="29">
        <f t="shared" si="2"/>
        <v>651</v>
      </c>
      <c r="H48" s="30"/>
    </row>
    <row r="49" spans="1:8" s="32" customFormat="1" ht="66" x14ac:dyDescent="0.25">
      <c r="A49" s="25">
        <v>7.8</v>
      </c>
      <c r="B49" s="26" t="str">
        <f>[6]Калькуляция!B51</f>
        <v>Методы функциональной диагностики заболеваний сердечно-сосудистой системы для врачей функциональной диагностики</v>
      </c>
      <c r="C49" s="27">
        <v>4</v>
      </c>
      <c r="D49" s="28">
        <v>1302</v>
      </c>
      <c r="E49" s="28">
        <f t="shared" si="0"/>
        <v>325.5</v>
      </c>
      <c r="F49" s="28">
        <f t="shared" si="1"/>
        <v>434</v>
      </c>
      <c r="G49" s="29">
        <f t="shared" si="2"/>
        <v>651</v>
      </c>
      <c r="H49" s="30"/>
    </row>
    <row r="50" spans="1:8" s="32" customFormat="1" ht="33" x14ac:dyDescent="0.25">
      <c r="A50" s="25">
        <v>7.9</v>
      </c>
      <c r="B50" s="26" t="str">
        <f>[6]Калькуляция!B52</f>
        <v>Ультразвуковая диагностика заболеваний брахиоцефальных артерий</v>
      </c>
      <c r="C50" s="27">
        <v>4</v>
      </c>
      <c r="D50" s="28">
        <v>1653</v>
      </c>
      <c r="E50" s="28">
        <f t="shared" si="0"/>
        <v>413.25</v>
      </c>
      <c r="F50" s="28">
        <f t="shared" si="1"/>
        <v>551</v>
      </c>
      <c r="G50" s="29">
        <f t="shared" si="2"/>
        <v>826.5</v>
      </c>
      <c r="H50" s="30"/>
    </row>
    <row r="51" spans="1:8" s="32" customFormat="1" ht="33" x14ac:dyDescent="0.25">
      <c r="A51" s="51">
        <v>7.1</v>
      </c>
      <c r="B51" s="26" t="str">
        <f>[6]Калькуляция!B53</f>
        <v>Ультразвуковая диагностика заболеваний вен нижних конечностей</v>
      </c>
      <c r="C51" s="27">
        <v>4</v>
      </c>
      <c r="D51" s="28">
        <v>1653</v>
      </c>
      <c r="E51" s="28">
        <f t="shared" si="0"/>
        <v>413.25</v>
      </c>
      <c r="F51" s="28">
        <f t="shared" si="1"/>
        <v>551</v>
      </c>
      <c r="G51" s="29">
        <f t="shared" si="2"/>
        <v>826.5</v>
      </c>
      <c r="H51" s="30"/>
    </row>
    <row r="52" spans="1:8" s="32" customFormat="1" ht="33" x14ac:dyDescent="0.25">
      <c r="A52" s="51">
        <v>7.11</v>
      </c>
      <c r="B52" s="26" t="str">
        <f>[6]Калькуляция!B54</f>
        <v>Ультразвуковая диагностика заболеваний молочной железы</v>
      </c>
      <c r="C52" s="27">
        <v>4</v>
      </c>
      <c r="D52" s="28">
        <v>1653</v>
      </c>
      <c r="E52" s="28">
        <f t="shared" si="0"/>
        <v>413.25</v>
      </c>
      <c r="F52" s="28">
        <f t="shared" si="1"/>
        <v>551</v>
      </c>
      <c r="G52" s="29">
        <f t="shared" si="2"/>
        <v>826.5</v>
      </c>
      <c r="H52" s="30"/>
    </row>
    <row r="53" spans="1:8" s="24" customFormat="1" ht="39" customHeight="1" x14ac:dyDescent="0.25">
      <c r="A53" s="33">
        <v>8</v>
      </c>
      <c r="B53" s="34" t="s">
        <v>24</v>
      </c>
      <c r="C53" s="35">
        <v>2</v>
      </c>
      <c r="D53" s="36"/>
      <c r="E53" s="28"/>
      <c r="F53" s="28"/>
      <c r="G53" s="29"/>
      <c r="H53" s="23"/>
    </row>
    <row r="54" spans="1:8" s="32" customFormat="1" ht="33" hidden="1" x14ac:dyDescent="0.25">
      <c r="A54" s="25">
        <v>8.1</v>
      </c>
      <c r="B54" s="26" t="str">
        <f>[6]Калькуляция!B56</f>
        <v>Актуальные вопросы инфекционного контроля в стационаре</v>
      </c>
      <c r="C54" s="27">
        <v>4</v>
      </c>
      <c r="D54" s="28">
        <v>0</v>
      </c>
      <c r="E54" s="28">
        <f t="shared" si="0"/>
        <v>0</v>
      </c>
      <c r="F54" s="28">
        <f t="shared" si="1"/>
        <v>0</v>
      </c>
      <c r="G54" s="29">
        <f t="shared" si="2"/>
        <v>0</v>
      </c>
      <c r="H54" s="30"/>
    </row>
    <row r="55" spans="1:8" s="32" customFormat="1" ht="72" customHeight="1" x14ac:dyDescent="0.25">
      <c r="A55" s="25">
        <v>8.1</v>
      </c>
      <c r="B55" s="26" t="str">
        <f>[6]Калькуляция!B57</f>
        <v>Актуальные вопросы в практической деятельности медицинской сестры-анестезиста (медицинского брата-анестезиста) отделения анестезиологии и реанимации</v>
      </c>
      <c r="C55" s="27">
        <v>4</v>
      </c>
      <c r="D55" s="28">
        <v>1251</v>
      </c>
      <c r="E55" s="28">
        <f t="shared" si="0"/>
        <v>312.75</v>
      </c>
      <c r="F55" s="28">
        <f t="shared" si="1"/>
        <v>417</v>
      </c>
      <c r="G55" s="29">
        <f t="shared" si="2"/>
        <v>625.5</v>
      </c>
      <c r="H55" s="30"/>
    </row>
    <row r="56" spans="1:8" s="32" customFormat="1" ht="66" x14ac:dyDescent="0.25">
      <c r="A56" s="25">
        <v>8.1999999999999993</v>
      </c>
      <c r="B56" s="26" t="str">
        <f>[6]Калькуляция!B58</f>
        <v>Актуальные вопросы в практической деятельности медицинской сестры (медицинского брата) централизованного стерилизационного отделения</v>
      </c>
      <c r="C56" s="27">
        <v>4</v>
      </c>
      <c r="D56" s="28">
        <v>930</v>
      </c>
      <c r="E56" s="28">
        <f t="shared" si="0"/>
        <v>232.5</v>
      </c>
      <c r="F56" s="28">
        <f t="shared" si="1"/>
        <v>310</v>
      </c>
      <c r="G56" s="29">
        <f t="shared" si="2"/>
        <v>465</v>
      </c>
      <c r="H56" s="30"/>
    </row>
    <row r="57" spans="1:8" s="32" customFormat="1" ht="69.75" customHeight="1" x14ac:dyDescent="0.25">
      <c r="A57" s="25">
        <v>8.3000000000000007</v>
      </c>
      <c r="B57" s="26" t="str">
        <f>[6]Калькуляция!B59</f>
        <v>Актуальные вопросы в практической деятельности медицинской сестры (медицинского брата) отделения гемодиализа с экстракорпоральными методами детоксикации</v>
      </c>
      <c r="C57" s="27">
        <v>4</v>
      </c>
      <c r="D57" s="28">
        <v>1062</v>
      </c>
      <c r="E57" s="28">
        <f t="shared" si="0"/>
        <v>265.5</v>
      </c>
      <c r="F57" s="28">
        <f t="shared" si="1"/>
        <v>354</v>
      </c>
      <c r="G57" s="29">
        <f t="shared" si="2"/>
        <v>531</v>
      </c>
      <c r="H57" s="30"/>
    </row>
    <row r="58" spans="1:8" s="32" customFormat="1" ht="69" customHeight="1" x14ac:dyDescent="0.25">
      <c r="A58" s="37" t="s">
        <v>25</v>
      </c>
      <c r="B58" s="38" t="str">
        <f>[6]Калькуляция!B60</f>
        <v>Актуальные вопросы в практической деятельности медицинской сестры (медицинского брата) операционного хирургического блока</v>
      </c>
      <c r="C58" s="39">
        <v>4</v>
      </c>
      <c r="D58" s="40">
        <v>1164</v>
      </c>
      <c r="E58" s="40">
        <f t="shared" si="0"/>
        <v>291</v>
      </c>
      <c r="F58" s="40">
        <f t="shared" si="1"/>
        <v>388</v>
      </c>
      <c r="G58" s="41">
        <f t="shared" si="2"/>
        <v>582</v>
      </c>
      <c r="H58" s="30"/>
    </row>
    <row r="59" spans="1:8" s="53" customFormat="1" ht="17.25" customHeight="1" x14ac:dyDescent="0.25">
      <c r="A59" s="52"/>
      <c r="D59" s="54"/>
    </row>
    <row r="60" spans="1:8" s="12" customFormat="1" ht="16.5" x14ac:dyDescent="0.25">
      <c r="A60" s="62" t="s">
        <v>26</v>
      </c>
      <c r="B60" s="62"/>
      <c r="C60" s="55"/>
      <c r="D60" s="56"/>
      <c r="E60" s="57" t="s">
        <v>27</v>
      </c>
      <c r="F60" s="57"/>
      <c r="G60" s="57"/>
    </row>
    <row r="61" spans="1:8" s="12" customFormat="1" ht="9" customHeight="1" x14ac:dyDescent="0.25">
      <c r="A61" s="55"/>
      <c r="B61" s="55"/>
      <c r="C61" s="55"/>
      <c r="D61" s="56"/>
      <c r="E61" s="57"/>
      <c r="F61" s="57"/>
      <c r="G61" s="57"/>
    </row>
    <row r="62" spans="1:8" s="12" customFormat="1" ht="21" customHeight="1" x14ac:dyDescent="0.25">
      <c r="A62" s="62"/>
      <c r="B62" s="62"/>
      <c r="C62" s="55"/>
      <c r="D62" s="56"/>
      <c r="E62" s="57"/>
      <c r="F62" s="57"/>
      <c r="G62" s="57"/>
    </row>
    <row r="63" spans="1:8" s="12" customFormat="1" ht="10.5" customHeight="1" x14ac:dyDescent="0.25">
      <c r="A63" s="55"/>
      <c r="B63" s="55"/>
      <c r="C63" s="55"/>
      <c r="D63" s="56"/>
      <c r="E63" s="57"/>
      <c r="F63" s="57"/>
      <c r="G63" s="57"/>
    </row>
    <row r="64" spans="1:8" s="12" customFormat="1" ht="16.5" customHeight="1" x14ac:dyDescent="0.25">
      <c r="A64" s="62"/>
      <c r="B64" s="62"/>
      <c r="C64" s="55"/>
      <c r="D64" s="56"/>
      <c r="E64" s="57"/>
      <c r="F64" s="57"/>
      <c r="G64" s="57"/>
    </row>
    <row r="65" spans="1:7" s="58" customFormat="1" ht="20.45" customHeight="1" x14ac:dyDescent="0.2">
      <c r="A65" s="62"/>
      <c r="B65" s="62"/>
      <c r="C65" s="55"/>
      <c r="D65" s="56"/>
      <c r="E65" s="57"/>
      <c r="F65" s="57"/>
      <c r="G65" s="57"/>
    </row>
    <row r="66" spans="1:7" ht="11.25" customHeight="1" x14ac:dyDescent="0.2"/>
    <row r="67" spans="1:7" ht="29.25" hidden="1" customHeight="1" x14ac:dyDescent="0.2">
      <c r="A67" s="62" t="s">
        <v>28</v>
      </c>
      <c r="B67" s="62"/>
      <c r="E67" s="59" t="s">
        <v>29</v>
      </c>
      <c r="F67" s="59"/>
      <c r="G67" s="59"/>
    </row>
    <row r="68" spans="1:7" hidden="1" x14ac:dyDescent="0.2"/>
    <row r="69" spans="1:7" s="58" customFormat="1" ht="38.25" hidden="1" customHeight="1" x14ac:dyDescent="0.2">
      <c r="A69" s="62" t="s">
        <v>30</v>
      </c>
      <c r="B69" s="62"/>
      <c r="C69" s="62"/>
      <c r="D69" s="60"/>
      <c r="E69" s="58" t="s">
        <v>31</v>
      </c>
    </row>
    <row r="70" spans="1:7" hidden="1" x14ac:dyDescent="0.2"/>
    <row r="82" spans="2:9" s="1" customFormat="1" ht="1.5" customHeight="1" x14ac:dyDescent="0.2">
      <c r="B82"/>
      <c r="C82"/>
      <c r="D82" s="6"/>
      <c r="E82"/>
      <c r="F82"/>
      <c r="G82"/>
      <c r="H82"/>
      <c r="I82"/>
    </row>
  </sheetData>
  <mergeCells count="10">
    <mergeCell ref="F1:G1"/>
    <mergeCell ref="A64:B64"/>
    <mergeCell ref="A65:B65"/>
    <mergeCell ref="A67:B67"/>
    <mergeCell ref="A69:C69"/>
    <mergeCell ref="D3:E3"/>
    <mergeCell ref="A5:G5"/>
    <mergeCell ref="A60:B60"/>
    <mergeCell ref="A62:B62"/>
    <mergeCell ref="F2:G2"/>
  </mergeCells>
  <pageMargins left="0.78740157480314965" right="0" top="0.78740157480314965" bottom="0.78740157480314965" header="0.51181102362204722" footer="0.31496062992125984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+_Информация об уровне плат (3)</vt:lpstr>
      <vt:lpstr>'+_Информация об уровне плат (3)'!Заголовки_для_печати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PEO-4</dc:creator>
  <cp:lastModifiedBy>Спец. по аттестации (начальник)</cp:lastModifiedBy>
  <cp:lastPrinted>2025-01-13T10:21:17Z</cp:lastPrinted>
  <dcterms:created xsi:type="dcterms:W3CDTF">2024-12-24T12:07:04Z</dcterms:created>
  <dcterms:modified xsi:type="dcterms:W3CDTF">2025-01-20T05:44:33Z</dcterms:modified>
</cp:coreProperties>
</file>